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hared\525\Groups\OEHSD\FAC\Kenton\"/>
    </mc:Choice>
  </mc:AlternateContent>
  <xr:revisionPtr revIDLastSave="0" documentId="8_{F1C44BB7-B6A3-43B4-A3EB-9E9C82222145}" xr6:coauthVersionLast="47" xr6:coauthVersionMax="47" xr10:uidLastSave="{00000000-0000-0000-0000-000000000000}"/>
  <bookViews>
    <workbookView xWindow="28680" yWindow="-120" windowWidth="29040" windowHeight="17640" xr2:uid="{4664D815-C721-4DB1-B8C9-F529E11DC64B}"/>
  </bookViews>
  <sheets>
    <sheet name="Annual Summary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I39" i="1"/>
  <c r="J39" i="1"/>
  <c r="B39" i="1"/>
  <c r="C48" i="1"/>
  <c r="D48" i="1"/>
  <c r="E48" i="1"/>
  <c r="F48" i="1"/>
  <c r="G48" i="1"/>
  <c r="H48" i="1"/>
  <c r="J48" i="1"/>
  <c r="B48" i="1"/>
  <c r="G47" i="1"/>
  <c r="F47" i="1"/>
  <c r="E47" i="1"/>
  <c r="D47" i="1"/>
  <c r="B47" i="1"/>
  <c r="J31" i="1"/>
  <c r="J15" i="1"/>
  <c r="J47" i="1" s="1"/>
  <c r="I15" i="1"/>
  <c r="I47" i="1" s="1"/>
  <c r="H15" i="1"/>
  <c r="H47" i="1" s="1"/>
  <c r="I31" i="1"/>
  <c r="I33" i="1" s="1"/>
  <c r="H31" i="1"/>
  <c r="G31" i="1"/>
  <c r="G15" i="1"/>
  <c r="E40" i="1"/>
  <c r="D40" i="1"/>
  <c r="C40" i="1"/>
  <c r="F33" i="1"/>
  <c r="E33" i="1"/>
  <c r="D33" i="1"/>
  <c r="B33" i="1"/>
  <c r="C14" i="1"/>
  <c r="C13" i="1"/>
  <c r="C12" i="1"/>
  <c r="C11" i="1"/>
  <c r="C10" i="1"/>
  <c r="C9" i="1"/>
  <c r="C8" i="1"/>
  <c r="C7" i="1"/>
  <c r="I48" i="1" l="1"/>
  <c r="H33" i="1"/>
  <c r="C15" i="1"/>
  <c r="J33" i="1"/>
  <c r="G33" i="1"/>
  <c r="C33" i="1" l="1"/>
  <c r="C47" i="1"/>
</calcChain>
</file>

<file path=xl/sharedStrings.xml><?xml version="1.0" encoding="utf-8"?>
<sst xmlns="http://schemas.openxmlformats.org/spreadsheetml/2006/main" count="60" uniqueCount="44">
  <si>
    <t>Health Facilities Planning Fund</t>
  </si>
  <si>
    <t>Annual Summary</t>
  </si>
  <si>
    <t xml:space="preserve">FY 
2015
Final </t>
  </si>
  <si>
    <t xml:space="preserve">FY
2016
Final </t>
  </si>
  <si>
    <t xml:space="preserve">FY
2017
Final </t>
  </si>
  <si>
    <t>FY
2018
Final</t>
  </si>
  <si>
    <t xml:space="preserve">FY
2019
Final </t>
  </si>
  <si>
    <t>Revenues</t>
  </si>
  <si>
    <t>Application Fees (Initial &amp; Calculated)</t>
  </si>
  <si>
    <t xml:space="preserve">Exempt Fees </t>
  </si>
  <si>
    <t xml:space="preserve">Permit Renewal Fees </t>
  </si>
  <si>
    <t>Fines &amp; Late Processing Fees</t>
  </si>
  <si>
    <t>Alteration Fees</t>
  </si>
  <si>
    <t xml:space="preserve">Modification Fees </t>
  </si>
  <si>
    <t xml:space="preserve">Extension Fees </t>
  </si>
  <si>
    <t xml:space="preserve">Relinquishments </t>
  </si>
  <si>
    <t>Total Revenue</t>
  </si>
  <si>
    <t xml:space="preserve">Expenditures </t>
  </si>
  <si>
    <t xml:space="preserve">Salaries </t>
  </si>
  <si>
    <t>Fringe</t>
  </si>
  <si>
    <t xml:space="preserve">Contractual </t>
  </si>
  <si>
    <t xml:space="preserve">Travel </t>
  </si>
  <si>
    <t xml:space="preserve">Commodities </t>
  </si>
  <si>
    <t>Printing</t>
  </si>
  <si>
    <t>Equipment</t>
  </si>
  <si>
    <t>Telecom</t>
  </si>
  <si>
    <t>Interest- Prompt Pay</t>
  </si>
  <si>
    <t>Total Expended</t>
  </si>
  <si>
    <t>Net Change</t>
  </si>
  <si>
    <t xml:space="preserve">
FY 2015
FINAL</t>
  </si>
  <si>
    <t xml:space="preserve">FY 2016
FINAL </t>
  </si>
  <si>
    <t xml:space="preserve">FY 2017
FINAL </t>
  </si>
  <si>
    <t xml:space="preserve">FY 2018
Final </t>
  </si>
  <si>
    <t xml:space="preserve">FY 2019
Final </t>
  </si>
  <si>
    <t xml:space="preserve">Appropriation Authority </t>
  </si>
  <si>
    <t>Unexpended Appropriation Balance</t>
  </si>
  <si>
    <t xml:space="preserve">FY
2020
Final </t>
  </si>
  <si>
    <t xml:space="preserve">FY
2021
Final </t>
  </si>
  <si>
    <t>FY
2022
Final</t>
  </si>
  <si>
    <t xml:space="preserve">FY
2023
Final </t>
  </si>
  <si>
    <t>Contractual Fringe</t>
  </si>
  <si>
    <t>Contractual Salary</t>
  </si>
  <si>
    <t>Board Fund Cash Balance</t>
  </si>
  <si>
    <t>HFSRB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</si>
</sst>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ptos"/>
      <family val="2"/>
    </font>
    <font>
      <b/>
      <sz val="11"/>
      <color theme="1"/>
      <name val="Aptos"/>
      <family val="2"/>
    </font>
    <font>
      <sz val="11"/>
      <name val="Aptos"/>
      <family val="2"/>
    </font>
    <font>
      <b/>
      <sz val="11"/>
      <name val="Aptos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4" fontId="2" fillId="0" borderId="0" xfId="1" applyFont="1"/>
    <xf numFmtId="44" fontId="3" fillId="0" borderId="0" xfId="1" applyFont="1" applyAlignment="1">
      <alignment horizontal="center"/>
    </xf>
    <xf numFmtId="44" fontId="2" fillId="0" borderId="0" xfId="1" applyFont="1" applyAlignment="1">
      <alignment horizontal="center" wrapText="1"/>
    </xf>
    <xf numFmtId="44" fontId="4" fillId="0" borderId="0" xfId="1" applyFont="1" applyAlignment="1">
      <alignment horizontal="center" wrapText="1"/>
    </xf>
    <xf numFmtId="44" fontId="5" fillId="0" borderId="0" xfId="1" applyFont="1" applyAlignment="1">
      <alignment horizontal="left"/>
    </xf>
    <xf numFmtId="44" fontId="4" fillId="0" borderId="0" xfId="1" applyFont="1" applyAlignment="1">
      <alignment horizontal="left"/>
    </xf>
    <xf numFmtId="44" fontId="2" fillId="0" borderId="0" xfId="1" applyFont="1" applyBorder="1"/>
    <xf numFmtId="44" fontId="2" fillId="0" borderId="1" xfId="1" applyFont="1" applyBorder="1"/>
    <xf numFmtId="44" fontId="2" fillId="0" borderId="0" xfId="1" applyFont="1" applyAlignment="1">
      <alignment horizontal="right"/>
    </xf>
    <xf numFmtId="44" fontId="4" fillId="0" borderId="0" xfId="1" applyFont="1" applyAlignment="1">
      <alignment horizontal="right"/>
    </xf>
    <xf numFmtId="44" fontId="4" fillId="0" borderId="1" xfId="1" applyFont="1" applyBorder="1"/>
    <xf numFmtId="44" fontId="3" fillId="0" borderId="0" xfId="1" applyFont="1" applyAlignment="1">
      <alignment horizontal="right"/>
    </xf>
    <xf numFmtId="44" fontId="2" fillId="0" borderId="2" xfId="1" applyFont="1" applyBorder="1"/>
    <xf numFmtId="44" fontId="3" fillId="0" borderId="0" xfId="1" applyFont="1" applyAlignment="1">
      <alignment horizontal="right" wrapText="1"/>
    </xf>
    <xf numFmtId="44" fontId="3" fillId="0" borderId="0" xfId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OAD\HFSRB%20Deposits\HFPB%20Depos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Y 2008"/>
      <sheetName val="FY 2009"/>
      <sheetName val="FY 2010"/>
      <sheetName val="FY 2011"/>
      <sheetName val="FY 2012"/>
      <sheetName val="FY 2013"/>
      <sheetName val="FY 2014"/>
      <sheetName val="FY 2015"/>
      <sheetName val="FY 2016"/>
      <sheetName val="FY 2017"/>
      <sheetName val="FY 2018"/>
      <sheetName val="FY 2019"/>
      <sheetName val="FY 2020"/>
      <sheetName val="Revenue Summary"/>
      <sheetName val="5 Year Summary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7">
          <cell r="Z37">
            <v>157500</v>
          </cell>
        </row>
        <row r="38">
          <cell r="Z38">
            <v>1466587.8099999998</v>
          </cell>
        </row>
        <row r="39">
          <cell r="Z39">
            <v>122500</v>
          </cell>
        </row>
        <row r="40">
          <cell r="Z40">
            <v>18000</v>
          </cell>
        </row>
        <row r="41">
          <cell r="Z41">
            <v>123982</v>
          </cell>
        </row>
        <row r="42">
          <cell r="Z42">
            <v>15000</v>
          </cell>
        </row>
        <row r="43">
          <cell r="Z43">
            <v>8000</v>
          </cell>
        </row>
        <row r="44">
          <cell r="Z44">
            <v>500</v>
          </cell>
        </row>
        <row r="45">
          <cell r="Z45">
            <v>3000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0148C-F763-4AAF-B817-DF4C055DFB9B}">
  <dimension ref="A1:J48"/>
  <sheetViews>
    <sheetView tabSelected="1" workbookViewId="0">
      <selection activeCell="M46" sqref="M46"/>
    </sheetView>
  </sheetViews>
  <sheetFormatPr defaultRowHeight="15" x14ac:dyDescent="0.25"/>
  <cols>
    <col min="1" max="1" width="37.7109375" bestFit="1" customWidth="1"/>
    <col min="2" max="10" width="15.42578125" bestFit="1" customWidth="1"/>
  </cols>
  <sheetData>
    <row r="1" spans="1:10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x14ac:dyDescent="0.2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5" t="s">
        <v>43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45" x14ac:dyDescent="0.25">
      <c r="A4" s="1"/>
      <c r="B4" s="3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4" t="s">
        <v>36</v>
      </c>
      <c r="H4" s="3" t="s">
        <v>37</v>
      </c>
      <c r="I4" s="3" t="s">
        <v>38</v>
      </c>
      <c r="J4" s="3" t="s">
        <v>39</v>
      </c>
    </row>
    <row r="5" spans="1:10" x14ac:dyDescent="0.25">
      <c r="A5" s="5" t="s">
        <v>7</v>
      </c>
      <c r="B5" s="1"/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x14ac:dyDescent="0.25">
      <c r="A7" s="6" t="s">
        <v>8</v>
      </c>
      <c r="B7" s="1">
        <v>1491258.3900000001</v>
      </c>
      <c r="C7" s="1">
        <f>+'[1]FY 2016'!$Z$37+'[1]FY 2016'!$Z$38</f>
        <v>1624087.8099999998</v>
      </c>
      <c r="D7" s="1">
        <v>2267548.21</v>
      </c>
      <c r="E7" s="1">
        <v>1625444.24</v>
      </c>
      <c r="F7" s="1">
        <v>1553003.85</v>
      </c>
      <c r="G7" s="1">
        <v>1792426.42</v>
      </c>
      <c r="H7" s="1">
        <v>1490997.05</v>
      </c>
      <c r="I7" s="1">
        <v>1493173.47</v>
      </c>
      <c r="J7" s="1">
        <v>2102231.62</v>
      </c>
    </row>
    <row r="8" spans="1:10" x14ac:dyDescent="0.25">
      <c r="A8" s="6" t="s">
        <v>9</v>
      </c>
      <c r="B8" s="1">
        <v>102500</v>
      </c>
      <c r="C8" s="1">
        <f>+'[1]FY 2016'!$Z$39</f>
        <v>122500</v>
      </c>
      <c r="D8" s="1">
        <v>205000</v>
      </c>
      <c r="E8" s="1">
        <v>225000</v>
      </c>
      <c r="F8" s="1">
        <v>157500</v>
      </c>
      <c r="G8" s="1">
        <v>162500</v>
      </c>
      <c r="H8" s="1">
        <v>132500</v>
      </c>
      <c r="I8" s="1">
        <v>217500</v>
      </c>
      <c r="J8" s="1">
        <v>188500</v>
      </c>
    </row>
    <row r="9" spans="1:10" x14ac:dyDescent="0.25">
      <c r="A9" s="6" t="s">
        <v>10</v>
      </c>
      <c r="B9" s="1">
        <v>16000</v>
      </c>
      <c r="C9" s="1">
        <f>+'[1]FY 2016'!$Z$40</f>
        <v>18000</v>
      </c>
      <c r="D9" s="1">
        <v>14500</v>
      </c>
      <c r="E9" s="1">
        <v>20000</v>
      </c>
      <c r="F9" s="1">
        <v>28000</v>
      </c>
      <c r="G9" s="1">
        <v>23000</v>
      </c>
      <c r="H9" s="1">
        <v>17000</v>
      </c>
      <c r="I9" s="1">
        <v>17500</v>
      </c>
      <c r="J9" s="1">
        <v>14500</v>
      </c>
    </row>
    <row r="10" spans="1:10" x14ac:dyDescent="0.25">
      <c r="A10" s="6" t="s">
        <v>11</v>
      </c>
      <c r="B10" s="1">
        <v>103250</v>
      </c>
      <c r="C10" s="1">
        <f>+'[1]FY 2016'!$Z$41</f>
        <v>123982</v>
      </c>
      <c r="D10" s="1">
        <v>269250</v>
      </c>
      <c r="E10" s="1">
        <v>134865.1</v>
      </c>
      <c r="F10" s="1">
        <v>104000</v>
      </c>
      <c r="G10" s="1">
        <v>58000</v>
      </c>
      <c r="H10" s="1">
        <v>35500</v>
      </c>
      <c r="I10" s="1">
        <v>40000</v>
      </c>
      <c r="J10" s="1">
        <v>245036.47</v>
      </c>
    </row>
    <row r="11" spans="1:10" x14ac:dyDescent="0.25">
      <c r="A11" s="6" t="s">
        <v>12</v>
      </c>
      <c r="B11" s="1">
        <v>10500</v>
      </c>
      <c r="C11" s="1">
        <f>+'[1]FY 2016'!$Z$42</f>
        <v>15000</v>
      </c>
      <c r="D11" s="1">
        <v>12000</v>
      </c>
      <c r="E11" s="1">
        <v>6000</v>
      </c>
      <c r="F11" s="1">
        <v>12000</v>
      </c>
      <c r="G11" s="1">
        <v>14500</v>
      </c>
      <c r="H11" s="1">
        <v>5000</v>
      </c>
      <c r="I11" s="1">
        <v>11500</v>
      </c>
      <c r="J11" s="1">
        <v>8000</v>
      </c>
    </row>
    <row r="12" spans="1:10" x14ac:dyDescent="0.25">
      <c r="A12" s="6" t="s">
        <v>13</v>
      </c>
      <c r="B12" s="1">
        <v>4000</v>
      </c>
      <c r="C12" s="1">
        <f>+'[1]FY 2016'!$Z$43</f>
        <v>8000</v>
      </c>
      <c r="D12" s="1">
        <v>6000</v>
      </c>
      <c r="E12" s="1">
        <v>6000</v>
      </c>
      <c r="F12" s="1">
        <v>5000</v>
      </c>
      <c r="G12" s="1">
        <v>6084.04</v>
      </c>
      <c r="H12" s="1">
        <v>5698.64</v>
      </c>
      <c r="I12" s="1">
        <v>6000</v>
      </c>
      <c r="J12" s="1">
        <v>16294.61</v>
      </c>
    </row>
    <row r="13" spans="1:10" x14ac:dyDescent="0.25">
      <c r="A13" s="6" t="s">
        <v>14</v>
      </c>
      <c r="B13" s="7">
        <v>500</v>
      </c>
      <c r="C13" s="1">
        <f>+'[1]FY 2016'!$Z$44</f>
        <v>500</v>
      </c>
      <c r="D13" s="1">
        <v>0</v>
      </c>
      <c r="E13" s="1">
        <v>3500</v>
      </c>
      <c r="F13" s="1">
        <v>4500</v>
      </c>
      <c r="G13" s="1">
        <v>1500</v>
      </c>
      <c r="H13" s="1">
        <v>1000</v>
      </c>
      <c r="I13" s="1">
        <v>2000</v>
      </c>
      <c r="J13" s="1">
        <v>2000</v>
      </c>
    </row>
    <row r="14" spans="1:10" x14ac:dyDescent="0.25">
      <c r="A14" s="6" t="s">
        <v>15</v>
      </c>
      <c r="B14" s="8">
        <v>5000</v>
      </c>
      <c r="C14" s="8">
        <f>+'[1]FY 2016'!$Z$45</f>
        <v>3000</v>
      </c>
      <c r="D14" s="8">
        <v>21000</v>
      </c>
      <c r="E14" s="8">
        <v>30000</v>
      </c>
      <c r="F14" s="8">
        <v>5000</v>
      </c>
      <c r="G14" s="8">
        <v>5000</v>
      </c>
      <c r="H14" s="8">
        <v>3000</v>
      </c>
      <c r="I14" s="8">
        <v>6000</v>
      </c>
      <c r="J14" s="8">
        <v>7000</v>
      </c>
    </row>
    <row r="15" spans="1:10" x14ac:dyDescent="0.25">
      <c r="A15" s="6" t="s">
        <v>16</v>
      </c>
      <c r="B15" s="1">
        <v>1733008.3900000001</v>
      </c>
      <c r="C15" s="1">
        <f>SUM(C7:C14)</f>
        <v>1915069.8099999998</v>
      </c>
      <c r="D15" s="1">
        <v>2795298.21</v>
      </c>
      <c r="E15" s="1">
        <v>2050809.34</v>
      </c>
      <c r="F15" s="1">
        <v>1869003.85</v>
      </c>
      <c r="G15" s="1">
        <f>SUM(G7:G14)</f>
        <v>2063010.46</v>
      </c>
      <c r="H15" s="1">
        <f>SUM(H7:H14)</f>
        <v>1690695.69</v>
      </c>
      <c r="I15" s="1">
        <f>SUM(I7:I14)</f>
        <v>1793673.47</v>
      </c>
      <c r="J15" s="1">
        <f>SUM(J7:J14)</f>
        <v>2583562.7000000002</v>
      </c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x14ac:dyDescent="0.25">
      <c r="A18" s="2" t="s">
        <v>17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x14ac:dyDescent="0.25">
      <c r="A19" s="9" t="s">
        <v>18</v>
      </c>
      <c r="B19" s="1">
        <v>891004.60000000009</v>
      </c>
      <c r="C19" s="1">
        <v>853584.67</v>
      </c>
      <c r="D19" s="1">
        <v>784334.67999999993</v>
      </c>
      <c r="E19" s="1">
        <v>722859.96</v>
      </c>
      <c r="F19" s="1">
        <v>654795.15999999992</v>
      </c>
      <c r="G19" s="1">
        <v>627209.47</v>
      </c>
      <c r="H19" s="1">
        <v>673696.63</v>
      </c>
      <c r="I19" s="1">
        <v>736951.86</v>
      </c>
      <c r="J19" s="1">
        <v>539010.48</v>
      </c>
    </row>
    <row r="20" spans="1:10" x14ac:dyDescent="0.25">
      <c r="A20" s="9" t="s">
        <v>41</v>
      </c>
      <c r="B20" s="1"/>
      <c r="C20" s="1"/>
      <c r="D20" s="1"/>
      <c r="E20" s="1"/>
      <c r="F20" s="1"/>
      <c r="G20" s="1"/>
      <c r="H20" s="1"/>
      <c r="I20" s="1">
        <v>12017.04</v>
      </c>
      <c r="J20" s="1">
        <v>3250</v>
      </c>
    </row>
    <row r="21" spans="1:10" x14ac:dyDescent="0.25">
      <c r="A21" s="9" t="s">
        <v>19</v>
      </c>
      <c r="B21" s="1">
        <v>608173.61</v>
      </c>
      <c r="C21" s="1">
        <v>635014.41999999993</v>
      </c>
      <c r="D21" s="1">
        <v>551146.67000000004</v>
      </c>
      <c r="E21" s="1">
        <v>496688.33000000007</v>
      </c>
      <c r="F21" s="1">
        <v>492791.47000000009</v>
      </c>
      <c r="G21" s="1">
        <v>469364.35</v>
      </c>
      <c r="H21" s="1">
        <v>523747.02</v>
      </c>
      <c r="I21" s="1">
        <v>570446.31999999995</v>
      </c>
      <c r="J21" s="1">
        <v>436230.53</v>
      </c>
    </row>
    <row r="22" spans="1:10" x14ac:dyDescent="0.25">
      <c r="A22" s="9" t="s">
        <v>20</v>
      </c>
      <c r="B22" s="1">
        <v>292467.21000000002</v>
      </c>
      <c r="C22" s="1">
        <v>229021.61</v>
      </c>
      <c r="D22" s="1">
        <v>230369.71</v>
      </c>
      <c r="E22" s="1">
        <v>235260.44</v>
      </c>
      <c r="F22" s="1">
        <v>307084.46000000002</v>
      </c>
      <c r="G22" s="1">
        <v>256628.22</v>
      </c>
      <c r="H22" s="1">
        <v>265852.92</v>
      </c>
      <c r="I22" s="1">
        <v>304473.68</v>
      </c>
      <c r="J22" s="1">
        <v>319223.93</v>
      </c>
    </row>
    <row r="23" spans="1:10" x14ac:dyDescent="0.25">
      <c r="A23" s="9" t="s">
        <v>40</v>
      </c>
      <c r="B23" s="1"/>
      <c r="C23" s="1"/>
      <c r="D23" s="1"/>
      <c r="E23" s="1"/>
      <c r="F23" s="1"/>
      <c r="G23" s="1"/>
      <c r="H23" s="1"/>
      <c r="I23" s="1">
        <v>919.3</v>
      </c>
      <c r="J23" s="1">
        <v>248.63</v>
      </c>
    </row>
    <row r="24" spans="1:10" x14ac:dyDescent="0.25">
      <c r="A24" s="9" t="s">
        <v>21</v>
      </c>
      <c r="B24" s="1">
        <v>28778.379999999997</v>
      </c>
      <c r="C24" s="1">
        <v>15233.51</v>
      </c>
      <c r="D24" s="1">
        <v>19024.829999999998</v>
      </c>
      <c r="E24" s="1">
        <v>18599.16</v>
      </c>
      <c r="F24" s="1">
        <v>18011.442000000003</v>
      </c>
      <c r="G24" s="1">
        <v>7209.75</v>
      </c>
      <c r="H24" s="1">
        <v>2144.9699999999998</v>
      </c>
      <c r="I24" s="1">
        <v>3044.88</v>
      </c>
      <c r="J24" s="1">
        <v>11006.16</v>
      </c>
    </row>
    <row r="25" spans="1:10" x14ac:dyDescent="0.25">
      <c r="A25" s="9" t="s">
        <v>22</v>
      </c>
      <c r="B25" s="1">
        <v>343.66999999999996</v>
      </c>
      <c r="C25" s="1">
        <v>42.05</v>
      </c>
      <c r="D25" s="1">
        <v>1431.9</v>
      </c>
      <c r="E25" s="1">
        <v>85.490000000000009</v>
      </c>
      <c r="F25" s="1">
        <v>264.93</v>
      </c>
      <c r="G25" s="1">
        <v>39</v>
      </c>
      <c r="H25" s="1">
        <v>107.88</v>
      </c>
      <c r="I25" s="1">
        <v>313.37</v>
      </c>
      <c r="J25" s="1">
        <v>422.31</v>
      </c>
    </row>
    <row r="26" spans="1:10" x14ac:dyDescent="0.25">
      <c r="A26" s="9" t="s">
        <v>23</v>
      </c>
      <c r="B26" s="1">
        <v>18.5</v>
      </c>
      <c r="C26" s="1">
        <v>0</v>
      </c>
      <c r="D26" s="1">
        <v>0</v>
      </c>
      <c r="E26" s="1">
        <v>30</v>
      </c>
      <c r="F26" s="1">
        <v>0</v>
      </c>
      <c r="G26" s="1"/>
      <c r="H26" s="1"/>
      <c r="I26" s="1"/>
      <c r="J26" s="1">
        <v>60</v>
      </c>
    </row>
    <row r="27" spans="1:10" x14ac:dyDescent="0.25">
      <c r="A27" s="9" t="s">
        <v>24</v>
      </c>
      <c r="B27" s="1">
        <v>26193.08</v>
      </c>
      <c r="C27" s="1">
        <v>0</v>
      </c>
      <c r="D27" s="1">
        <v>0</v>
      </c>
      <c r="E27" s="1">
        <v>139.99</v>
      </c>
      <c r="F27" s="1">
        <v>0</v>
      </c>
      <c r="G27" s="1"/>
      <c r="H27" s="1"/>
      <c r="I27" s="1"/>
      <c r="J27" s="1">
        <v>245.7</v>
      </c>
    </row>
    <row r="28" spans="1:10" x14ac:dyDescent="0.25">
      <c r="A28" s="9" t="s">
        <v>25</v>
      </c>
      <c r="B28" s="1">
        <v>16379.84</v>
      </c>
      <c r="C28" s="1">
        <v>10107.64</v>
      </c>
      <c r="D28" s="1">
        <v>6761.66</v>
      </c>
      <c r="E28" s="1">
        <v>5228.9000000000005</v>
      </c>
      <c r="F28" s="1">
        <v>5274.99</v>
      </c>
      <c r="G28" s="1">
        <v>3895.15</v>
      </c>
      <c r="H28" s="1">
        <v>3607.92</v>
      </c>
      <c r="I28" s="1">
        <v>3566.55</v>
      </c>
      <c r="J28" s="1">
        <v>3416.39</v>
      </c>
    </row>
    <row r="29" spans="1:10" x14ac:dyDescent="0.25">
      <c r="A29" s="9" t="s">
        <v>26</v>
      </c>
      <c r="B29" s="1"/>
      <c r="C29" s="1">
        <v>2258.61</v>
      </c>
      <c r="D29" s="1"/>
      <c r="E29" s="1">
        <v>0</v>
      </c>
      <c r="F29" s="1">
        <v>14.12</v>
      </c>
      <c r="G29" s="1"/>
      <c r="H29" s="1"/>
      <c r="I29" s="1"/>
      <c r="J29" s="1"/>
    </row>
    <row r="30" spans="1:10" x14ac:dyDescent="0.25">
      <c r="A30" s="10"/>
      <c r="B30" s="11"/>
      <c r="C30" s="11"/>
      <c r="D30" s="8"/>
      <c r="E30" s="8"/>
      <c r="F30" s="8"/>
      <c r="G30" s="8"/>
      <c r="H30" s="8"/>
      <c r="I30" s="8"/>
      <c r="J30" s="8"/>
    </row>
    <row r="31" spans="1:10" x14ac:dyDescent="0.25">
      <c r="A31" s="2" t="s">
        <v>27</v>
      </c>
      <c r="B31" s="1">
        <v>1863358.89</v>
      </c>
      <c r="C31" s="1">
        <v>1745262.5099999998</v>
      </c>
      <c r="D31" s="1">
        <v>1593069.45</v>
      </c>
      <c r="E31" s="1">
        <v>1478892.27</v>
      </c>
      <c r="F31" s="1">
        <v>1478236.5720000002</v>
      </c>
      <c r="G31" s="1">
        <f>SUM(G19:G30)</f>
        <v>1364345.9399999997</v>
      </c>
      <c r="H31" s="1">
        <f>SUM(H19:H30)</f>
        <v>1469157.3399999996</v>
      </c>
      <c r="I31" s="1">
        <f>SUM(I19:I30)</f>
        <v>1631733</v>
      </c>
      <c r="J31" s="1">
        <f>SUM(J19:J30)</f>
        <v>1313114.1299999997</v>
      </c>
    </row>
    <row r="32" spans="1:10" x14ac:dyDescent="0.25">
      <c r="A32" s="1"/>
      <c r="B32" s="1"/>
      <c r="C32" s="1"/>
      <c r="D32" s="1"/>
      <c r="E32" s="1"/>
      <c r="F32" s="1"/>
      <c r="G32" s="8"/>
      <c r="H32" s="8"/>
      <c r="I32" s="8"/>
      <c r="J32" s="8"/>
    </row>
    <row r="33" spans="1:10" ht="15.75" thickBot="1" x14ac:dyDescent="0.3">
      <c r="A33" s="12" t="s">
        <v>28</v>
      </c>
      <c r="B33" s="13">
        <f t="shared" ref="B33:G33" si="0">+B15-B31</f>
        <v>-130350.49999999977</v>
      </c>
      <c r="C33" s="13">
        <f t="shared" si="0"/>
        <v>169807.30000000005</v>
      </c>
      <c r="D33" s="13">
        <f t="shared" si="0"/>
        <v>1202228.76</v>
      </c>
      <c r="E33" s="13">
        <f t="shared" si="0"/>
        <v>571917.07000000007</v>
      </c>
      <c r="F33" s="13">
        <f t="shared" si="0"/>
        <v>390767.27799999993</v>
      </c>
      <c r="G33" s="13">
        <f t="shared" si="0"/>
        <v>698664.52000000025</v>
      </c>
      <c r="H33" s="13">
        <f t="shared" ref="H33:J33" si="1">+H15-H31</f>
        <v>221538.35000000033</v>
      </c>
      <c r="I33" s="13">
        <f t="shared" si="1"/>
        <v>161940.46999999997</v>
      </c>
      <c r="J33" s="13">
        <f t="shared" si="1"/>
        <v>1270448.5700000005</v>
      </c>
    </row>
    <row r="34" spans="1:10" ht="15.75" thickTop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45" x14ac:dyDescent="0.25">
      <c r="A36" s="1"/>
      <c r="B36" s="3" t="s">
        <v>29</v>
      </c>
      <c r="C36" s="3" t="s">
        <v>30</v>
      </c>
      <c r="D36" s="3" t="s">
        <v>31</v>
      </c>
      <c r="E36" s="3" t="s">
        <v>32</v>
      </c>
      <c r="F36" s="3" t="s">
        <v>33</v>
      </c>
      <c r="G36" s="4" t="s">
        <v>36</v>
      </c>
      <c r="H36" s="3" t="s">
        <v>37</v>
      </c>
      <c r="I36" s="3" t="s">
        <v>38</v>
      </c>
      <c r="J36" s="3" t="s">
        <v>39</v>
      </c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2" t="s">
        <v>34</v>
      </c>
      <c r="B38" s="1">
        <v>3700000</v>
      </c>
      <c r="C38" s="1">
        <v>3700000</v>
      </c>
      <c r="D38" s="1">
        <v>3700000</v>
      </c>
      <c r="E38" s="1">
        <v>3700000</v>
      </c>
      <c r="F38" s="1">
        <v>3700000</v>
      </c>
      <c r="G38" s="1">
        <v>2800000</v>
      </c>
      <c r="H38" s="1">
        <v>2800000</v>
      </c>
      <c r="I38" s="1">
        <v>2800000</v>
      </c>
      <c r="J38" s="1">
        <v>2800000</v>
      </c>
    </row>
    <row r="39" spans="1:10" x14ac:dyDescent="0.25">
      <c r="A39" s="12" t="s">
        <v>27</v>
      </c>
      <c r="B39" s="1">
        <f>+B31</f>
        <v>1863358.89</v>
      </c>
      <c r="C39" s="1">
        <f t="shared" ref="C39:J39" si="2">+C31</f>
        <v>1745262.5099999998</v>
      </c>
      <c r="D39" s="1">
        <f t="shared" si="2"/>
        <v>1593069.45</v>
      </c>
      <c r="E39" s="1">
        <f t="shared" si="2"/>
        <v>1478892.27</v>
      </c>
      <c r="F39" s="1">
        <f t="shared" si="2"/>
        <v>1478236.5720000002</v>
      </c>
      <c r="G39" s="1">
        <f t="shared" si="2"/>
        <v>1364345.9399999997</v>
      </c>
      <c r="H39" s="1">
        <f t="shared" si="2"/>
        <v>1469157.3399999996</v>
      </c>
      <c r="I39" s="1">
        <f t="shared" si="2"/>
        <v>1631733</v>
      </c>
      <c r="J39" s="1">
        <f t="shared" si="2"/>
        <v>1313114.1299999997</v>
      </c>
    </row>
    <row r="40" spans="1:10" ht="30" x14ac:dyDescent="0.25">
      <c r="A40" s="14" t="s">
        <v>35</v>
      </c>
      <c r="B40" s="1">
        <v>1836641.11</v>
      </c>
      <c r="C40" s="1">
        <f>+C38-C31</f>
        <v>1954737.4900000002</v>
      </c>
      <c r="D40" s="1">
        <f>+D38-D31</f>
        <v>2106930.5499999998</v>
      </c>
      <c r="E40" s="1">
        <f>+E38-E31</f>
        <v>2221107.73</v>
      </c>
      <c r="F40" s="1">
        <v>2221763.2999999998</v>
      </c>
      <c r="G40" s="1">
        <v>1435654.06</v>
      </c>
      <c r="H40" s="1">
        <v>1330842.68</v>
      </c>
      <c r="I40" s="1">
        <v>1168267</v>
      </c>
      <c r="J40" s="1">
        <v>1486885.87</v>
      </c>
    </row>
    <row r="41" spans="1:10" x14ac:dyDescent="0.25">
      <c r="A41" s="12" t="s">
        <v>42</v>
      </c>
      <c r="B41" s="1"/>
      <c r="C41" s="1"/>
      <c r="D41" s="1"/>
      <c r="E41" s="1">
        <v>2545005</v>
      </c>
      <c r="F41" s="1">
        <v>2475941</v>
      </c>
      <c r="G41" s="1">
        <v>2230435</v>
      </c>
      <c r="H41" s="1">
        <v>2116460</v>
      </c>
      <c r="I41" s="1">
        <v>3403919</v>
      </c>
      <c r="J41" s="1">
        <v>4873160</v>
      </c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45" x14ac:dyDescent="0.25">
      <c r="A46" s="1"/>
      <c r="B46" s="3" t="s">
        <v>2</v>
      </c>
      <c r="C46" s="4" t="s">
        <v>3</v>
      </c>
      <c r="D46" s="3" t="s">
        <v>4</v>
      </c>
      <c r="E46" s="3" t="s">
        <v>5</v>
      </c>
      <c r="F46" s="3" t="s">
        <v>6</v>
      </c>
      <c r="G46" s="4" t="s">
        <v>36</v>
      </c>
      <c r="H46" s="3" t="s">
        <v>37</v>
      </c>
      <c r="I46" s="3" t="s">
        <v>38</v>
      </c>
      <c r="J46" s="3" t="s">
        <v>39</v>
      </c>
    </row>
    <row r="47" spans="1:10" x14ac:dyDescent="0.25">
      <c r="A47" s="6" t="s">
        <v>16</v>
      </c>
      <c r="B47" s="1">
        <f>+B15</f>
        <v>1733008.3900000001</v>
      </c>
      <c r="C47" s="1">
        <f t="shared" ref="C47:J47" si="3">+C15</f>
        <v>1915069.8099999998</v>
      </c>
      <c r="D47" s="1">
        <f t="shared" si="3"/>
        <v>2795298.21</v>
      </c>
      <c r="E47" s="1">
        <f t="shared" si="3"/>
        <v>2050809.34</v>
      </c>
      <c r="F47" s="1">
        <f t="shared" si="3"/>
        <v>1869003.85</v>
      </c>
      <c r="G47" s="1">
        <f t="shared" si="3"/>
        <v>2063010.46</v>
      </c>
      <c r="H47" s="1">
        <f t="shared" si="3"/>
        <v>1690695.69</v>
      </c>
      <c r="I47" s="1">
        <f t="shared" si="3"/>
        <v>1793673.47</v>
      </c>
      <c r="J47" s="1">
        <f t="shared" si="3"/>
        <v>2583562.7000000002</v>
      </c>
    </row>
    <row r="48" spans="1:10" x14ac:dyDescent="0.25">
      <c r="A48" s="1" t="s">
        <v>27</v>
      </c>
      <c r="B48" s="1">
        <f>+B31</f>
        <v>1863358.89</v>
      </c>
      <c r="C48" s="1">
        <f t="shared" ref="C48:J48" si="4">+C31</f>
        <v>1745262.5099999998</v>
      </c>
      <c r="D48" s="1">
        <f t="shared" si="4"/>
        <v>1593069.45</v>
      </c>
      <c r="E48" s="1">
        <f t="shared" si="4"/>
        <v>1478892.27</v>
      </c>
      <c r="F48" s="1">
        <f t="shared" si="4"/>
        <v>1478236.5720000002</v>
      </c>
      <c r="G48" s="1">
        <f t="shared" si="4"/>
        <v>1364345.9399999997</v>
      </c>
      <c r="H48" s="1">
        <f t="shared" si="4"/>
        <v>1469157.3399999996</v>
      </c>
      <c r="I48" s="1">
        <f t="shared" si="4"/>
        <v>1631733</v>
      </c>
      <c r="J48" s="1">
        <f t="shared" si="4"/>
        <v>1313114.1299999997</v>
      </c>
    </row>
  </sheetData>
  <mergeCells count="3">
    <mergeCell ref="A1:J1"/>
    <mergeCell ref="A2:J2"/>
    <mergeCell ref="A3:J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2CD3E-E7A7-4898-8DE2-5D6A6D5BBC31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Summary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Kniery, John P.</dc:creator>
  <cp:lastModifiedBy>Tilford, Kenton</cp:lastModifiedBy>
  <dcterms:created xsi:type="dcterms:W3CDTF">2023-10-06T15:04:55Z</dcterms:created>
  <dcterms:modified xsi:type="dcterms:W3CDTF">2024-02-07T20:19:38Z</dcterms:modified>
</cp:coreProperties>
</file>